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d1f7f80ddc74122/2025/الاستراتيجية/"/>
    </mc:Choice>
  </mc:AlternateContent>
  <xr:revisionPtr revIDLastSave="44" documentId="13_ncr:1_{F531DC1B-1F9D-477E-83CE-9553B9B1B0D2}" xr6:coauthVersionLast="47" xr6:coauthVersionMax="47" xr10:uidLastSave="{40DE5663-CADB-4024-8E68-55DBD742B0C7}"/>
  <bookViews>
    <workbookView xWindow="-120" yWindow="-120" windowWidth="25440" windowHeight="15390" xr2:uid="{CC873BC6-9A16-4F22-8112-7123F506B0B9}"/>
  </bookViews>
  <sheets>
    <sheet name="الخطة التشغيلية لتنمية المو (2)" sheetId="7" r:id="rId1"/>
    <sheet name="المؤشرات المالية الاستراتيجية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7" l="1"/>
  <c r="O14" i="7"/>
  <c r="P14" i="7"/>
  <c r="Q14" i="7"/>
  <c r="M18" i="7"/>
  <c r="L14" i="7"/>
  <c r="M14" i="7"/>
  <c r="N14" i="7"/>
  <c r="J18" i="7"/>
  <c r="K14" i="7"/>
  <c r="I14" i="7"/>
  <c r="J14" i="7"/>
  <c r="G18" i="7"/>
  <c r="H15" i="7"/>
  <c r="G15" i="7"/>
  <c r="F15" i="7"/>
  <c r="R6" i="7"/>
  <c r="R8" i="7"/>
  <c r="R13" i="7"/>
  <c r="R4" i="7"/>
  <c r="R5" i="7"/>
  <c r="R7" i="7"/>
  <c r="R9" i="7"/>
  <c r="R10" i="7"/>
  <c r="R11" i="7"/>
  <c r="R12" i="7"/>
  <c r="L18" i="4"/>
  <c r="D13" i="4"/>
  <c r="E7" i="4"/>
  <c r="F7" i="4" s="1"/>
  <c r="D6" i="4"/>
  <c r="R14" i="7" l="1"/>
  <c r="E3" i="4" l="1"/>
  <c r="F3" i="4" s="1"/>
  <c r="E6" i="4"/>
  <c r="F6" i="4" s="1"/>
  <c r="F9" i="4"/>
  <c r="E12" i="4"/>
  <c r="F12" i="4" s="1"/>
  <c r="E8" i="4"/>
  <c r="F8" i="4" s="1"/>
  <c r="E11" i="4"/>
  <c r="F11" i="4" s="1"/>
  <c r="E5" i="4"/>
  <c r="F5" i="4" s="1"/>
  <c r="E4" i="4"/>
  <c r="F4" i="4" s="1"/>
  <c r="E13" i="4" l="1"/>
  <c r="F13" i="4" s="1"/>
  <c r="D10" i="4"/>
  <c r="D14" i="4" l="1"/>
  <c r="E10" i="4"/>
  <c r="F10" i="4" s="1"/>
  <c r="D15" i="4" l="1"/>
  <c r="E14" i="7"/>
  <c r="E14" i="4"/>
  <c r="E4" i="7" l="1"/>
  <c r="E6" i="7"/>
  <c r="E11" i="7"/>
  <c r="E15" i="4"/>
  <c r="F14" i="4"/>
  <c r="F15" i="4" s="1"/>
</calcChain>
</file>

<file path=xl/sharedStrings.xml><?xml version="1.0" encoding="utf-8"?>
<sst xmlns="http://schemas.openxmlformats.org/spreadsheetml/2006/main" count="45" uniqueCount="44">
  <si>
    <t>المجموع</t>
  </si>
  <si>
    <t>المصروفات</t>
  </si>
  <si>
    <t>النسبة</t>
  </si>
  <si>
    <t>المبلغ</t>
  </si>
  <si>
    <t>المبادرة</t>
  </si>
  <si>
    <t>المستهدف 2022</t>
  </si>
  <si>
    <t xml:space="preserve">الجدول الزمني </t>
  </si>
  <si>
    <t>تسويق للكفلاء الحاليين</t>
  </si>
  <si>
    <t>تسويق كفالة جديدة</t>
  </si>
  <si>
    <t>الاستثمار</t>
  </si>
  <si>
    <t xml:space="preserve">تسويق مشاريع للجهات المانحة </t>
  </si>
  <si>
    <t>تسويق مشاريع للمنصات</t>
  </si>
  <si>
    <t>التبرعات</t>
  </si>
  <si>
    <t>تسويق المشاريع</t>
  </si>
  <si>
    <t>استقطاع الأفراد</t>
  </si>
  <si>
    <t>مجموع المجالات والنسب</t>
  </si>
  <si>
    <t>الباب</t>
  </si>
  <si>
    <t>مصروفات النشاط</t>
  </si>
  <si>
    <t>المصروفات التسويقية</t>
  </si>
  <si>
    <t>المصروفات الإدارية والعمومية</t>
  </si>
  <si>
    <t>اجمالي المصروفات</t>
  </si>
  <si>
    <t>الاستثمارية</t>
  </si>
  <si>
    <t xml:space="preserve">فائض احتياطي </t>
  </si>
  <si>
    <t>سداد الديون</t>
  </si>
  <si>
    <t>الايرادات المطلوبة</t>
  </si>
  <si>
    <t>الإيرادات الممكنة</t>
  </si>
  <si>
    <t xml:space="preserve">الايرادات الذاتية </t>
  </si>
  <si>
    <t>اجمالي الإيرادات الممكنة</t>
  </si>
  <si>
    <t xml:space="preserve">مستهدف تنمية الموارد </t>
  </si>
  <si>
    <t>نسبة الاستدامة المالية= الايرادات الذاتية ÷ المصروفات الاجمالية *%</t>
  </si>
  <si>
    <t>المؤشرات المالية الاستراتيجية</t>
  </si>
  <si>
    <t>تسويق الشراكات الداعمة</t>
  </si>
  <si>
    <t>المجال الاستراتيحي</t>
  </si>
  <si>
    <t>حملات تبرع</t>
  </si>
  <si>
    <t>شراكات داعمة</t>
  </si>
  <si>
    <t>ايجارات</t>
  </si>
  <si>
    <t>ملابس</t>
  </si>
  <si>
    <t>معاهد</t>
  </si>
  <si>
    <t>أرباح أسهم</t>
  </si>
  <si>
    <t>الدعم الحكومي</t>
  </si>
  <si>
    <t>استراد ضريبي</t>
  </si>
  <si>
    <t>تبرعات عامة</t>
  </si>
  <si>
    <t xml:space="preserve">تسويق مشاريع الزكاة </t>
  </si>
  <si>
    <t>مجموع الاستثمار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</si>
</sst>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ر.س.‏&quot;"/>
    <numFmt numFmtId="165" formatCode="_-* #,##0_-;\-* #,##0_-;_-* &quot;-&quot;??_-;_-@_-"/>
    <numFmt numFmtId="166" formatCode="_-* #,##0\ _ر_._س_._‏_-;\-* #,##0\ _ر_._س_._‏_-;_-* &quot;-&quot;??\ _ر_._س_._‏_-;_-@_-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1"/>
      <name val="Sakkal Majalla"/>
    </font>
    <font>
      <sz val="11"/>
      <color theme="1"/>
      <name val="Arial"/>
    </font>
    <font>
      <sz val="11"/>
      <color rgb="FFF8F8F8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rgb="FFFFFFFF"/>
      <name val="Sakkal Majalla"/>
    </font>
    <font>
      <b/>
      <sz val="14"/>
      <color theme="1"/>
      <name val="Arial"/>
      <family val="2"/>
      <scheme val="minor"/>
    </font>
    <font>
      <sz val="14"/>
      <name val="Arial"/>
      <family val="2"/>
      <scheme val="minor"/>
    </font>
    <font>
      <b/>
      <sz val="16"/>
      <color rgb="FF000000"/>
      <name val="Sakkal Majalla"/>
    </font>
    <font>
      <b/>
      <sz val="16"/>
      <color rgb="FF050A19"/>
      <name val="Sakkal Majalla"/>
    </font>
    <font>
      <b/>
      <sz val="16"/>
      <name val="Arial"/>
      <family val="2"/>
      <charset val="178"/>
      <scheme val="minor"/>
    </font>
    <font>
      <b/>
      <sz val="12"/>
      <name val="Arial"/>
      <family val="2"/>
      <scheme val="minor"/>
    </font>
    <font>
      <sz val="10"/>
      <color rgb="FF000000"/>
      <name val="Times New Roman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2"/>
    <xf numFmtId="0" fontId="1" fillId="0" borderId="1" xfId="2" applyBorder="1"/>
    <xf numFmtId="164" fontId="1" fillId="2" borderId="2" xfId="2" applyNumberFormat="1" applyFill="1" applyBorder="1"/>
    <xf numFmtId="9" fontId="0" fillId="0" borderId="3" xfId="3" applyFont="1" applyBorder="1"/>
    <xf numFmtId="164" fontId="1" fillId="0" borderId="4" xfId="2" applyNumberFormat="1" applyBorder="1"/>
    <xf numFmtId="164" fontId="1" fillId="2" borderId="4" xfId="2" applyNumberFormat="1" applyFill="1" applyBorder="1"/>
    <xf numFmtId="165" fontId="1" fillId="0" borderId="4" xfId="1" applyNumberFormat="1" applyFont="1" applyBorder="1"/>
    <xf numFmtId="10" fontId="2" fillId="5" borderId="5" xfId="2" applyNumberFormat="1" applyFont="1" applyFill="1" applyBorder="1" applyAlignment="1">
      <alignment horizontal="center" vertical="center" wrapText="1" readingOrder="2"/>
    </xf>
    <xf numFmtId="9" fontId="0" fillId="0" borderId="7" xfId="3" applyFont="1" applyBorder="1"/>
    <xf numFmtId="165" fontId="1" fillId="0" borderId="0" xfId="1" applyNumberFormat="1" applyFont="1"/>
    <xf numFmtId="10" fontId="2" fillId="5" borderId="8" xfId="2" applyNumberFormat="1" applyFont="1" applyFill="1" applyBorder="1" applyAlignment="1">
      <alignment horizontal="center" vertical="center" wrapText="1" readingOrder="2"/>
    </xf>
    <xf numFmtId="165" fontId="1" fillId="0" borderId="0" xfId="2" applyNumberFormat="1"/>
    <xf numFmtId="165" fontId="1" fillId="0" borderId="4" xfId="2" applyNumberFormat="1" applyBorder="1"/>
    <xf numFmtId="165" fontId="1" fillId="0" borderId="7" xfId="1" applyNumberFormat="1" applyFont="1" applyBorder="1"/>
    <xf numFmtId="9" fontId="0" fillId="0" borderId="0" xfId="3" applyFont="1" applyBorder="1"/>
    <xf numFmtId="165" fontId="1" fillId="0" borderId="6" xfId="1" applyNumberFormat="1" applyFont="1" applyBorder="1"/>
    <xf numFmtId="165" fontId="1" fillId="0" borderId="5" xfId="1" applyNumberFormat="1" applyFont="1" applyBorder="1"/>
    <xf numFmtId="165" fontId="1" fillId="0" borderId="18" xfId="2" applyNumberFormat="1" applyBorder="1"/>
    <xf numFmtId="165" fontId="1" fillId="0" borderId="3" xfId="2" applyNumberFormat="1" applyBorder="1"/>
    <xf numFmtId="165" fontId="1" fillId="0" borderId="2" xfId="1" applyNumberFormat="1" applyFont="1" applyBorder="1"/>
    <xf numFmtId="165" fontId="1" fillId="0" borderId="1" xfId="2" applyNumberFormat="1" applyBorder="1"/>
    <xf numFmtId="165" fontId="1" fillId="0" borderId="7" xfId="2" applyNumberFormat="1" applyBorder="1"/>
    <xf numFmtId="165" fontId="1" fillId="0" borderId="14" xfId="2" applyNumberFormat="1" applyBorder="1"/>
    <xf numFmtId="165" fontId="0" fillId="0" borderId="0" xfId="0" applyNumberFormat="1"/>
    <xf numFmtId="0" fontId="10" fillId="4" borderId="20" xfId="0" applyFont="1" applyFill="1" applyBorder="1" applyAlignment="1">
      <alignment horizontal="center" vertical="center" wrapText="1" readingOrder="1"/>
    </xf>
    <xf numFmtId="0" fontId="10" fillId="0" borderId="20" xfId="0" applyFont="1" applyBorder="1" applyAlignment="1">
      <alignment horizontal="center" vertical="center" wrapText="1" readingOrder="1"/>
    </xf>
    <xf numFmtId="0" fontId="10" fillId="10" borderId="20" xfId="0" applyFont="1" applyFill="1" applyBorder="1" applyAlignment="1">
      <alignment horizontal="center" vertical="center" wrapText="1" readingOrder="1"/>
    </xf>
    <xf numFmtId="0" fontId="12" fillId="0" borderId="20" xfId="0" applyFont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 readingOrder="2"/>
    </xf>
    <xf numFmtId="0" fontId="7" fillId="9" borderId="20" xfId="0" applyFont="1" applyFill="1" applyBorder="1" applyAlignment="1">
      <alignment horizontal="center" wrapText="1" readingOrder="1"/>
    </xf>
    <xf numFmtId="165" fontId="9" fillId="0" borderId="20" xfId="1" applyNumberFormat="1" applyFont="1" applyBorder="1" applyAlignment="1">
      <alignment horizontal="center" wrapText="1"/>
    </xf>
    <xf numFmtId="165" fontId="9" fillId="6" borderId="20" xfId="1" applyNumberFormat="1" applyFont="1" applyFill="1" applyBorder="1" applyAlignment="1">
      <alignment horizontal="center" wrapText="1"/>
    </xf>
    <xf numFmtId="165" fontId="9" fillId="8" borderId="20" xfId="1" applyNumberFormat="1" applyFont="1" applyFill="1" applyBorder="1" applyAlignment="1">
      <alignment horizontal="center" wrapText="1"/>
    </xf>
    <xf numFmtId="9" fontId="9" fillId="10" borderId="20" xfId="4" applyFont="1" applyFill="1" applyBorder="1" applyAlignment="1">
      <alignment horizontal="center" wrapText="1"/>
    </xf>
    <xf numFmtId="0" fontId="1" fillId="14" borderId="4" xfId="2" applyFill="1" applyBorder="1" applyAlignment="1">
      <alignment horizontal="center"/>
    </xf>
    <xf numFmtId="0" fontId="1" fillId="0" borderId="11" xfId="2" applyBorder="1"/>
    <xf numFmtId="0" fontId="1" fillId="0" borderId="27" xfId="2" applyBorder="1"/>
    <xf numFmtId="0" fontId="1" fillId="0" borderId="19" xfId="2" applyBorder="1"/>
    <xf numFmtId="165" fontId="1" fillId="0" borderId="5" xfId="2" applyNumberFormat="1" applyBorder="1"/>
    <xf numFmtId="165" fontId="1" fillId="0" borderId="2" xfId="2" applyNumberFormat="1" applyBorder="1"/>
    <xf numFmtId="0" fontId="1" fillId="0" borderId="10" xfId="2" applyBorder="1"/>
    <xf numFmtId="165" fontId="1" fillId="0" borderId="29" xfId="2" applyNumberFormat="1" applyBorder="1"/>
    <xf numFmtId="165" fontId="14" fillId="13" borderId="4" xfId="5" applyNumberFormat="1" applyFont="1" applyFill="1" applyBorder="1" applyAlignment="1">
      <alignment horizontal="right" vertical="center" wrapText="1" readingOrder="1"/>
    </xf>
    <xf numFmtId="0" fontId="1" fillId="0" borderId="19" xfId="2" applyBorder="1" applyAlignment="1">
      <alignment horizontal="center"/>
    </xf>
    <xf numFmtId="9" fontId="1" fillId="15" borderId="17" xfId="4" applyFont="1" applyFill="1" applyBorder="1" applyAlignment="1">
      <alignment horizontal="center" vertical="center"/>
    </xf>
    <xf numFmtId="165" fontId="1" fillId="15" borderId="12" xfId="1" applyNumberFormat="1" applyFont="1" applyFill="1" applyBorder="1" applyAlignment="1">
      <alignment horizontal="center" vertical="center"/>
    </xf>
    <xf numFmtId="9" fontId="1" fillId="15" borderId="13" xfId="4" applyFont="1" applyFill="1" applyBorder="1" applyAlignment="1">
      <alignment horizontal="center" vertical="center"/>
    </xf>
    <xf numFmtId="165" fontId="5" fillId="15" borderId="17" xfId="1" applyNumberFormat="1" applyFont="1" applyFill="1" applyBorder="1"/>
    <xf numFmtId="0" fontId="1" fillId="2" borderId="9" xfId="2" applyFill="1" applyBorder="1"/>
    <xf numFmtId="166" fontId="1" fillId="0" borderId="0" xfId="2" applyNumberFormat="1"/>
    <xf numFmtId="9" fontId="1" fillId="0" borderId="0" xfId="2" applyNumberFormat="1"/>
    <xf numFmtId="165" fontId="0" fillId="0" borderId="0" xfId="1" applyNumberFormat="1" applyFont="1" applyBorder="1"/>
    <xf numFmtId="9" fontId="5" fillId="0" borderId="15" xfId="3" applyFont="1" applyBorder="1" applyAlignment="1">
      <alignment horizontal="center" vertical="center"/>
    </xf>
    <xf numFmtId="165" fontId="1" fillId="15" borderId="15" xfId="1" applyNumberFormat="1" applyFont="1" applyFill="1" applyBorder="1" applyAlignment="1">
      <alignment horizontal="right" vertical="center"/>
    </xf>
    <xf numFmtId="165" fontId="5" fillId="7" borderId="4" xfId="2" applyNumberFormat="1" applyFont="1" applyFill="1" applyBorder="1"/>
    <xf numFmtId="0" fontId="5" fillId="7" borderId="35" xfId="0" applyFont="1" applyFill="1" applyBorder="1"/>
    <xf numFmtId="0" fontId="5" fillId="7" borderId="36" xfId="0" applyFont="1" applyFill="1" applyBorder="1"/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16" borderId="37" xfId="0" applyFont="1" applyFill="1" applyBorder="1"/>
    <xf numFmtId="165" fontId="0" fillId="0" borderId="0" xfId="3" applyNumberFormat="1" applyFont="1" applyBorder="1"/>
    <xf numFmtId="0" fontId="4" fillId="3" borderId="0" xfId="2" applyFont="1" applyFill="1" applyAlignment="1">
      <alignment horizontal="center"/>
    </xf>
    <xf numFmtId="0" fontId="13" fillId="14" borderId="0" xfId="2" applyFont="1" applyFill="1" applyAlignment="1">
      <alignment horizontal="center" wrapText="1"/>
    </xf>
    <xf numFmtId="0" fontId="1" fillId="14" borderId="9" xfId="2" applyFill="1" applyBorder="1" applyAlignment="1">
      <alignment horizontal="center" vertical="center"/>
    </xf>
    <xf numFmtId="0" fontId="1" fillId="14" borderId="31" xfId="2" applyFill="1" applyBorder="1" applyAlignment="1">
      <alignment horizontal="center" vertical="center"/>
    </xf>
    <xf numFmtId="0" fontId="5" fillId="14" borderId="7" xfId="2" applyFont="1" applyFill="1" applyBorder="1" applyAlignment="1">
      <alignment horizontal="center" vertical="center"/>
    </xf>
    <xf numFmtId="0" fontId="5" fillId="14" borderId="34" xfId="2" applyFont="1" applyFill="1" applyBorder="1" applyAlignment="1">
      <alignment horizontal="center" vertical="center"/>
    </xf>
    <xf numFmtId="0" fontId="5" fillId="14" borderId="11" xfId="2" applyFont="1" applyFill="1" applyBorder="1" applyAlignment="1">
      <alignment horizontal="center" vertical="center"/>
    </xf>
    <xf numFmtId="0" fontId="6" fillId="14" borderId="28" xfId="2" applyFont="1" applyFill="1" applyBorder="1" applyAlignment="1">
      <alignment horizontal="center" vertical="center"/>
    </xf>
    <xf numFmtId="0" fontId="6" fillId="14" borderId="30" xfId="2" applyFont="1" applyFill="1" applyBorder="1" applyAlignment="1">
      <alignment horizontal="center" vertical="center"/>
    </xf>
    <xf numFmtId="165" fontId="5" fillId="15" borderId="15" xfId="1" applyNumberFormat="1" applyFont="1" applyFill="1" applyBorder="1" applyAlignment="1">
      <alignment horizontal="center" wrapText="1"/>
    </xf>
    <xf numFmtId="165" fontId="5" fillId="15" borderId="17" xfId="1" applyNumberFormat="1" applyFont="1" applyFill="1" applyBorder="1" applyAlignment="1">
      <alignment horizontal="center" wrapText="1"/>
    </xf>
    <xf numFmtId="9" fontId="5" fillId="0" borderId="12" xfId="3" applyFont="1" applyBorder="1" applyAlignment="1">
      <alignment horizontal="center" vertical="center"/>
    </xf>
    <xf numFmtId="9" fontId="5" fillId="0" borderId="16" xfId="3" applyFont="1" applyBorder="1" applyAlignment="1">
      <alignment horizontal="center" vertical="center"/>
    </xf>
    <xf numFmtId="9" fontId="5" fillId="0" borderId="13" xfId="3" applyFont="1" applyBorder="1" applyAlignment="1">
      <alignment horizontal="center" vertical="center"/>
    </xf>
    <xf numFmtId="9" fontId="5" fillId="0" borderId="33" xfId="3" applyFont="1" applyBorder="1" applyAlignment="1">
      <alignment horizontal="center" vertical="center"/>
    </xf>
    <xf numFmtId="165" fontId="1" fillId="15" borderId="15" xfId="1" applyNumberFormat="1" applyFont="1" applyFill="1" applyBorder="1" applyAlignment="1">
      <alignment horizontal="center" vertical="center"/>
    </xf>
    <xf numFmtId="165" fontId="1" fillId="15" borderId="32" xfId="1" applyNumberFormat="1" applyFont="1" applyFill="1" applyBorder="1" applyAlignment="1">
      <alignment horizontal="center" vertical="center"/>
    </xf>
    <xf numFmtId="165" fontId="1" fillId="15" borderId="16" xfId="1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 readingOrder="2"/>
    </xf>
    <xf numFmtId="0" fontId="10" fillId="0" borderId="22" xfId="0" applyFont="1" applyBorder="1" applyAlignment="1">
      <alignment horizontal="center" vertical="center" wrapText="1" readingOrder="2"/>
    </xf>
    <xf numFmtId="0" fontId="10" fillId="6" borderId="21" xfId="0" applyFont="1" applyFill="1" applyBorder="1" applyAlignment="1">
      <alignment horizontal="center" wrapText="1" readingOrder="2"/>
    </xf>
    <xf numFmtId="0" fontId="10" fillId="6" borderId="22" xfId="0" applyFont="1" applyFill="1" applyBorder="1" applyAlignment="1">
      <alignment horizontal="center" wrapText="1" readingOrder="2"/>
    </xf>
    <xf numFmtId="0" fontId="8" fillId="0" borderId="26" xfId="0" applyFont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 wrapText="1" readingOrder="2"/>
    </xf>
    <xf numFmtId="0" fontId="7" fillId="9" borderId="22" xfId="0" applyFont="1" applyFill="1" applyBorder="1" applyAlignment="1">
      <alignment horizontal="center" vertical="center" wrapText="1" readingOrder="2"/>
    </xf>
    <xf numFmtId="0" fontId="10" fillId="0" borderId="23" xfId="0" applyFont="1" applyBorder="1" applyAlignment="1">
      <alignment horizontal="center" vertical="center" wrapText="1" readingOrder="2"/>
    </xf>
    <xf numFmtId="0" fontId="10" fillId="0" borderId="24" xfId="0" applyFont="1" applyBorder="1" applyAlignment="1">
      <alignment horizontal="center" vertical="center" wrapText="1" readingOrder="2"/>
    </xf>
    <xf numFmtId="0" fontId="10" fillId="0" borderId="25" xfId="0" applyFont="1" applyBorder="1" applyAlignment="1">
      <alignment horizontal="center" vertical="center" wrapText="1" readingOrder="2"/>
    </xf>
    <xf numFmtId="0" fontId="11" fillId="13" borderId="21" xfId="0" applyFont="1" applyFill="1" applyBorder="1" applyAlignment="1">
      <alignment horizontal="center" vertical="center" wrapText="1" readingOrder="1"/>
    </xf>
    <xf numFmtId="0" fontId="11" fillId="13" borderId="22" xfId="0" applyFont="1" applyFill="1" applyBorder="1" applyAlignment="1">
      <alignment horizontal="center" vertical="center" wrapText="1" readingOrder="1"/>
    </xf>
    <xf numFmtId="0" fontId="10" fillId="11" borderId="23" xfId="0" applyFont="1" applyFill="1" applyBorder="1" applyAlignment="1">
      <alignment horizontal="center" vertical="center" wrapText="1" readingOrder="2"/>
    </xf>
    <xf numFmtId="0" fontId="10" fillId="11" borderId="25" xfId="0" applyFont="1" applyFill="1" applyBorder="1" applyAlignment="1">
      <alignment horizontal="center" vertical="center" wrapText="1" readingOrder="2"/>
    </xf>
    <xf numFmtId="0" fontId="7" fillId="12" borderId="21" xfId="0" applyFont="1" applyFill="1" applyBorder="1" applyAlignment="1">
      <alignment horizontal="center" vertical="center" wrapText="1" readingOrder="2"/>
    </xf>
    <xf numFmtId="0" fontId="7" fillId="12" borderId="22" xfId="0" applyFont="1" applyFill="1" applyBorder="1" applyAlignment="1">
      <alignment horizontal="center" vertical="center" wrapText="1" readingOrder="2"/>
    </xf>
  </cellXfs>
  <cellStyles count="6">
    <cellStyle name="Comma" xfId="1" builtinId="3"/>
    <cellStyle name="Comma 2" xfId="5" xr:uid="{91BAD030-F614-4808-886B-0525C2ABDC63}"/>
    <cellStyle name="Percent" xfId="4" builtinId="5"/>
    <cellStyle name="Percent 2" xfId="3" xr:uid="{248FC2C6-94CC-4B6E-8BB4-0D63F7CBA97D}"/>
    <cellStyle name="عادي" xfId="0" builtinId="0"/>
    <cellStyle name="عادي 2" xfId="2" xr:uid="{C8F911DE-C9E5-4292-9448-B4F8958D7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B9E0-987A-4144-9A39-A4FEACF127BC}">
  <sheetPr>
    <tabColor rgb="FF92D050"/>
    <pageSetUpPr fitToPage="1"/>
  </sheetPr>
  <dimension ref="A1:R26"/>
  <sheetViews>
    <sheetView rightToLeft="1" tabSelected="1" topLeftCell="C1" zoomScale="99" zoomScaleNormal="160" workbookViewId="0">
      <selection activeCell="K19" sqref="K19"/>
    </sheetView>
  </sheetViews>
  <sheetFormatPr defaultColWidth="8.75" defaultRowHeight="14.25" x14ac:dyDescent="0.2"/>
  <cols>
    <col min="1" max="1" width="11.875" style="1" hidden="1" customWidth="1"/>
    <col min="2" max="2" width="11.5" style="1" hidden="1" customWidth="1"/>
    <col min="3" max="3" width="11.5" style="1" customWidth="1"/>
    <col min="4" max="4" width="20.875" style="1" customWidth="1"/>
    <col min="5" max="5" width="17.375" style="1" customWidth="1"/>
    <col min="6" max="6" width="11" style="1" customWidth="1"/>
    <col min="7" max="7" width="11.25" style="1" bestFit="1" customWidth="1"/>
    <col min="8" max="9" width="10.875" style="1" customWidth="1"/>
    <col min="10" max="10" width="15" style="1" bestFit="1" customWidth="1"/>
    <col min="11" max="11" width="12" style="1" customWidth="1"/>
    <col min="12" max="12" width="12.625" style="1" bestFit="1" customWidth="1"/>
    <col min="13" max="13" width="10.25" style="1" bestFit="1" customWidth="1"/>
    <col min="14" max="14" width="10.875" style="1" customWidth="1"/>
    <col min="15" max="15" width="9.25" style="1" customWidth="1"/>
    <col min="16" max="17" width="10.25" style="1" bestFit="1" customWidth="1"/>
    <col min="18" max="18" width="12" style="1" customWidth="1"/>
    <col min="19" max="19" width="4.75" style="1" customWidth="1"/>
    <col min="20" max="21" width="8.75" style="1"/>
    <col min="22" max="22" width="28.125" style="1" customWidth="1"/>
    <col min="23" max="23" width="13.625" style="1" bestFit="1" customWidth="1"/>
    <col min="24" max="16384" width="8.75" style="1"/>
  </cols>
  <sheetData>
    <row r="1" spans="1:18" ht="15" thickBot="1" x14ac:dyDescent="0.25"/>
    <row r="2" spans="1:18" ht="23.25" customHeight="1" thickBot="1" x14ac:dyDescent="0.25">
      <c r="A2" s="63" t="s">
        <v>5</v>
      </c>
      <c r="B2" s="63"/>
      <c r="C2" s="64" t="s">
        <v>32</v>
      </c>
      <c r="D2" s="65" t="s">
        <v>4</v>
      </c>
      <c r="E2" s="72" t="s">
        <v>15</v>
      </c>
      <c r="F2" s="67" t="s">
        <v>6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  <c r="R2" s="70" t="s">
        <v>0</v>
      </c>
    </row>
    <row r="3" spans="1:18" ht="19.5" thickBot="1" x14ac:dyDescent="0.25">
      <c r="A3" s="8" t="s">
        <v>3</v>
      </c>
      <c r="B3" s="11" t="s">
        <v>2</v>
      </c>
      <c r="C3" s="64"/>
      <c r="D3" s="66"/>
      <c r="E3" s="73"/>
      <c r="F3" s="35">
        <v>1</v>
      </c>
      <c r="G3" s="35">
        <v>2</v>
      </c>
      <c r="H3" s="35">
        <v>3</v>
      </c>
      <c r="I3" s="35">
        <v>4</v>
      </c>
      <c r="J3" s="35">
        <v>5</v>
      </c>
      <c r="K3" s="35">
        <v>6</v>
      </c>
      <c r="L3" s="35">
        <v>7</v>
      </c>
      <c r="M3" s="35">
        <v>8</v>
      </c>
      <c r="N3" s="35">
        <v>9</v>
      </c>
      <c r="O3" s="35">
        <v>10</v>
      </c>
      <c r="P3" s="35">
        <v>11</v>
      </c>
      <c r="Q3" s="35">
        <v>12</v>
      </c>
      <c r="R3" s="71"/>
    </row>
    <row r="4" spans="1:18" ht="18.75" customHeight="1" x14ac:dyDescent="0.2">
      <c r="A4" s="5"/>
      <c r="B4" s="9"/>
      <c r="C4" s="74" t="s">
        <v>12</v>
      </c>
      <c r="D4" s="36" t="s">
        <v>33</v>
      </c>
      <c r="E4" s="54">
        <f>E14*E5</f>
        <v>1647690</v>
      </c>
      <c r="F4" s="7"/>
      <c r="G4" s="7"/>
      <c r="H4" s="7">
        <v>151940</v>
      </c>
      <c r="I4" s="7"/>
      <c r="J4" s="7"/>
      <c r="K4" s="7"/>
      <c r="L4" s="7"/>
      <c r="M4" s="7">
        <v>200000</v>
      </c>
      <c r="N4" s="7"/>
      <c r="O4" s="7"/>
      <c r="P4" s="7"/>
      <c r="Q4" s="14"/>
      <c r="R4" s="22">
        <f>SUM(H4:Q4)</f>
        <v>351940</v>
      </c>
    </row>
    <row r="5" spans="1:18" ht="18.75" customHeight="1" thickBot="1" x14ac:dyDescent="0.25">
      <c r="A5" s="5"/>
      <c r="B5" s="9"/>
      <c r="C5" s="76"/>
      <c r="D5" s="49" t="s">
        <v>41</v>
      </c>
      <c r="E5" s="45">
        <v>0.15</v>
      </c>
      <c r="F5" s="16"/>
      <c r="G5" s="16">
        <v>134000</v>
      </c>
      <c r="H5" s="16">
        <v>134000</v>
      </c>
      <c r="I5" s="16">
        <v>134000</v>
      </c>
      <c r="J5" s="16">
        <v>134000</v>
      </c>
      <c r="K5" s="16">
        <v>134000</v>
      </c>
      <c r="L5" s="16">
        <v>134000</v>
      </c>
      <c r="M5" s="16">
        <v>134000</v>
      </c>
      <c r="N5" s="16">
        <v>134000</v>
      </c>
      <c r="O5" s="16">
        <v>134000</v>
      </c>
      <c r="P5" s="16">
        <v>134000</v>
      </c>
      <c r="Q5" s="16"/>
      <c r="R5" s="23">
        <f t="shared" ref="R5:R7" si="0">SUM(G5:Q5)</f>
        <v>1340000</v>
      </c>
    </row>
    <row r="6" spans="1:18" ht="18.75" customHeight="1" x14ac:dyDescent="0.2">
      <c r="A6" s="5"/>
      <c r="B6" s="9"/>
      <c r="C6" s="74" t="s">
        <v>13</v>
      </c>
      <c r="D6" s="37" t="s">
        <v>42</v>
      </c>
      <c r="E6" s="78">
        <f>E14*E9</f>
        <v>5821838</v>
      </c>
      <c r="F6" s="17"/>
      <c r="G6" s="17"/>
      <c r="H6" s="17">
        <v>80000</v>
      </c>
      <c r="I6" s="17"/>
      <c r="J6" s="17"/>
      <c r="K6" s="17"/>
      <c r="L6" s="17"/>
      <c r="M6" s="17">
        <v>20000</v>
      </c>
      <c r="N6" s="17"/>
      <c r="O6" s="17"/>
      <c r="P6" s="17"/>
      <c r="Q6" s="17"/>
      <c r="R6" s="39">
        <f>SUM(G6:Q6)</f>
        <v>100000</v>
      </c>
    </row>
    <row r="7" spans="1:18" ht="18.75" customHeight="1" x14ac:dyDescent="0.2">
      <c r="A7" s="5"/>
      <c r="B7" s="9"/>
      <c r="C7" s="77"/>
      <c r="D7" s="36" t="s">
        <v>10</v>
      </c>
      <c r="E7" s="80"/>
      <c r="F7" s="7"/>
      <c r="G7" s="7"/>
      <c r="H7" s="7">
        <v>100000</v>
      </c>
      <c r="I7" s="7"/>
      <c r="J7" s="7"/>
      <c r="K7" s="7">
        <v>100000</v>
      </c>
      <c r="L7" s="7"/>
      <c r="M7" s="7"/>
      <c r="N7" s="7">
        <v>100000</v>
      </c>
      <c r="O7" s="7"/>
      <c r="P7" s="7"/>
      <c r="Q7" s="7"/>
      <c r="R7" s="13">
        <f t="shared" si="0"/>
        <v>300000</v>
      </c>
    </row>
    <row r="8" spans="1:18" ht="18.75" customHeight="1" x14ac:dyDescent="0.2">
      <c r="A8" s="5"/>
      <c r="B8" s="9"/>
      <c r="C8" s="77"/>
      <c r="D8" s="36" t="s">
        <v>11</v>
      </c>
      <c r="E8" s="80"/>
      <c r="F8" s="7"/>
      <c r="H8" s="7">
        <v>1000000</v>
      </c>
      <c r="I8" s="7"/>
      <c r="J8" s="7"/>
      <c r="K8" s="7">
        <v>800000</v>
      </c>
      <c r="L8" s="7"/>
      <c r="M8" s="7"/>
      <c r="N8" s="7">
        <v>500000</v>
      </c>
      <c r="O8" s="7"/>
      <c r="P8" s="7"/>
      <c r="Q8" s="1">
        <v>581776</v>
      </c>
      <c r="R8" s="13">
        <f>SUM(H8:Q8)</f>
        <v>2881776</v>
      </c>
    </row>
    <row r="9" spans="1:18" ht="15" thickBot="1" x14ac:dyDescent="0.25">
      <c r="A9" s="5"/>
      <c r="B9" s="9"/>
      <c r="C9" s="76"/>
      <c r="D9" s="44" t="s">
        <v>31</v>
      </c>
      <c r="E9" s="47">
        <v>0.53</v>
      </c>
      <c r="F9" s="20"/>
      <c r="G9" s="20"/>
      <c r="H9" s="20">
        <v>401412</v>
      </c>
      <c r="I9" s="20"/>
      <c r="J9" s="20"/>
      <c r="K9" s="20">
        <v>1000000</v>
      </c>
      <c r="L9" s="20"/>
      <c r="M9" s="20"/>
      <c r="N9" s="20">
        <v>500000</v>
      </c>
      <c r="O9" s="20"/>
      <c r="P9" s="20"/>
      <c r="Q9" s="20">
        <v>500000</v>
      </c>
      <c r="R9" s="40">
        <f>SUM(G9:Q9)</f>
        <v>2401412</v>
      </c>
    </row>
    <row r="10" spans="1:18" ht="15.75" thickBot="1" x14ac:dyDescent="0.25">
      <c r="A10" s="5"/>
      <c r="B10" s="9"/>
      <c r="C10" s="53" t="s">
        <v>9</v>
      </c>
      <c r="D10" s="36" t="s">
        <v>9</v>
      </c>
      <c r="E10" s="46">
        <v>7.0000000000000007E-2</v>
      </c>
      <c r="F10" s="7"/>
      <c r="G10" s="7"/>
      <c r="H10" s="7"/>
      <c r="I10" s="14"/>
      <c r="J10" s="7"/>
      <c r="K10" s="7">
        <v>394786</v>
      </c>
      <c r="L10" s="7"/>
      <c r="M10" s="7"/>
      <c r="N10" s="7"/>
      <c r="O10" s="7"/>
      <c r="P10" s="7"/>
      <c r="Q10" s="14">
        <v>394786</v>
      </c>
      <c r="R10" s="19">
        <f>SUM(F10:Q10)</f>
        <v>789572</v>
      </c>
    </row>
    <row r="11" spans="1:18" ht="15" thickBot="1" x14ac:dyDescent="0.25">
      <c r="A11" s="5"/>
      <c r="B11" s="9"/>
      <c r="C11" s="74" t="s">
        <v>14</v>
      </c>
      <c r="D11" s="37" t="s">
        <v>7</v>
      </c>
      <c r="E11" s="78">
        <f>E14*E13</f>
        <v>2746150</v>
      </c>
      <c r="F11" s="17">
        <v>175000</v>
      </c>
      <c r="G11" s="17">
        <v>175000</v>
      </c>
      <c r="H11" s="17">
        <v>175000</v>
      </c>
      <c r="I11" s="17">
        <v>175000</v>
      </c>
      <c r="J11" s="17">
        <v>175000</v>
      </c>
      <c r="K11" s="17">
        <v>175000</v>
      </c>
      <c r="L11" s="17">
        <v>175000</v>
      </c>
      <c r="M11" s="17">
        <v>175000</v>
      </c>
      <c r="N11" s="17">
        <v>175000</v>
      </c>
      <c r="O11" s="17">
        <v>175000</v>
      </c>
      <c r="P11" s="17">
        <v>175000</v>
      </c>
      <c r="Q11" s="17">
        <v>175000</v>
      </c>
      <c r="R11" s="18">
        <f>SUM(F11:Q11)</f>
        <v>2100000</v>
      </c>
    </row>
    <row r="12" spans="1:18" x14ac:dyDescent="0.2">
      <c r="A12" s="5"/>
      <c r="B12" s="9"/>
      <c r="C12" s="75"/>
      <c r="D12" s="41" t="s">
        <v>34</v>
      </c>
      <c r="E12" s="79"/>
      <c r="F12" s="43"/>
      <c r="G12" s="43"/>
      <c r="H12" s="17">
        <v>50000</v>
      </c>
      <c r="I12" s="43"/>
      <c r="J12" s="43"/>
      <c r="K12" s="17">
        <v>50000</v>
      </c>
      <c r="L12" s="43"/>
      <c r="M12" s="43"/>
      <c r="N12" s="17">
        <v>50000</v>
      </c>
      <c r="O12" s="43"/>
      <c r="P12" s="43"/>
      <c r="Q12" s="17">
        <v>50000</v>
      </c>
      <c r="R12" s="42">
        <f>SUM(F12:Q12)</f>
        <v>200000</v>
      </c>
    </row>
    <row r="13" spans="1:18" ht="15" thickBot="1" x14ac:dyDescent="0.25">
      <c r="A13" s="5"/>
      <c r="B13" s="9"/>
      <c r="C13" s="76"/>
      <c r="D13" s="38" t="s">
        <v>8</v>
      </c>
      <c r="E13" s="45">
        <v>0.25</v>
      </c>
      <c r="F13" s="20">
        <v>43325</v>
      </c>
      <c r="G13" s="20">
        <v>43325</v>
      </c>
      <c r="H13" s="20">
        <v>43325</v>
      </c>
      <c r="I13" s="20">
        <v>43325</v>
      </c>
      <c r="J13" s="20">
        <v>43325</v>
      </c>
      <c r="K13" s="20">
        <v>43325</v>
      </c>
      <c r="L13" s="20">
        <v>43325</v>
      </c>
      <c r="M13" s="20">
        <v>43325</v>
      </c>
      <c r="N13" s="20">
        <v>43325</v>
      </c>
      <c r="O13" s="20">
        <v>43325</v>
      </c>
      <c r="P13" s="20">
        <v>43325</v>
      </c>
      <c r="Q13" s="20">
        <v>43325</v>
      </c>
      <c r="R13" s="21">
        <f>SUM(E13:Q13)</f>
        <v>519900.25</v>
      </c>
    </row>
    <row r="14" spans="1:18" ht="15.75" thickBot="1" x14ac:dyDescent="0.3">
      <c r="A14" s="5"/>
      <c r="B14" s="9"/>
      <c r="E14" s="48">
        <f>'المؤشرات المالية الاستراتيجية'!$D$14</f>
        <v>10984600</v>
      </c>
      <c r="I14" s="12">
        <f>SUM(I5:I13)</f>
        <v>352325</v>
      </c>
      <c r="J14" s="12">
        <f>SUM(J5:J13)</f>
        <v>352325</v>
      </c>
      <c r="K14" s="12">
        <f>SUM(K5:K13)</f>
        <v>2697111</v>
      </c>
      <c r="L14" s="12">
        <f>SUM(L4:L13)</f>
        <v>352325</v>
      </c>
      <c r="M14" s="12">
        <f>SUM(M4:M13)</f>
        <v>572325</v>
      </c>
      <c r="N14" s="12">
        <f>SUM(N4:N13)</f>
        <v>1502325</v>
      </c>
      <c r="O14" s="12">
        <f>SUM(O5:O13)</f>
        <v>352325</v>
      </c>
      <c r="P14" s="12">
        <f>SUM(P5:P13)</f>
        <v>352325</v>
      </c>
      <c r="Q14" s="12">
        <f>SUM(Q5:Q13)</f>
        <v>1744887</v>
      </c>
      <c r="R14" s="55">
        <f>SUM(R4:R13)</f>
        <v>10984600.25</v>
      </c>
    </row>
    <row r="15" spans="1:18" x14ac:dyDescent="0.2">
      <c r="A15" s="5"/>
      <c r="B15" s="9"/>
      <c r="F15" s="12">
        <f>SUM(F4:F14)</f>
        <v>218325</v>
      </c>
      <c r="G15" s="12">
        <f>SUM(G4:G14)</f>
        <v>352325</v>
      </c>
      <c r="H15" s="12">
        <f>SUM(H4:H13)</f>
        <v>2135677</v>
      </c>
    </row>
    <row r="16" spans="1:18" x14ac:dyDescent="0.2">
      <c r="A16" s="5"/>
      <c r="B16" s="9"/>
    </row>
    <row r="17" spans="1:16" x14ac:dyDescent="0.2">
      <c r="A17" s="6"/>
      <c r="B17" s="9"/>
      <c r="G17" s="12"/>
    </row>
    <row r="18" spans="1:16" x14ac:dyDescent="0.2">
      <c r="A18" s="5"/>
      <c r="B18" s="4"/>
      <c r="G18" s="12">
        <f>SUM(F15:H15)</f>
        <v>2706327</v>
      </c>
      <c r="J18" s="12">
        <f>SUM(I14:K14)</f>
        <v>3401761</v>
      </c>
      <c r="M18" s="12">
        <f>SUM(L14:N14)</f>
        <v>2426975</v>
      </c>
      <c r="P18" s="12">
        <f>SUM(O14:Q14)</f>
        <v>2449537</v>
      </c>
    </row>
    <row r="19" spans="1:16" x14ac:dyDescent="0.2">
      <c r="A19" s="5"/>
      <c r="B19" s="4"/>
      <c r="C19" s="15"/>
      <c r="D19" s="52"/>
      <c r="E19" s="52"/>
      <c r="F19" s="12"/>
    </row>
    <row r="20" spans="1:16" x14ac:dyDescent="0.2">
      <c r="A20" s="5"/>
      <c r="B20" s="4"/>
      <c r="C20" s="15"/>
      <c r="D20" s="52"/>
      <c r="E20" s="62"/>
      <c r="G20" s="12"/>
      <c r="H20" s="12"/>
    </row>
    <row r="21" spans="1:16" x14ac:dyDescent="0.2">
      <c r="A21" s="5"/>
      <c r="B21" s="4"/>
      <c r="C21" s="15"/>
      <c r="D21" s="15"/>
      <c r="E21" s="15"/>
      <c r="G21" s="12"/>
    </row>
    <row r="22" spans="1:16" x14ac:dyDescent="0.2">
      <c r="A22" s="5"/>
      <c r="B22" s="4"/>
      <c r="C22" s="15"/>
      <c r="D22" s="15"/>
      <c r="E22" s="15"/>
      <c r="G22" s="12"/>
      <c r="I22" s="12"/>
      <c r="J22" s="50"/>
    </row>
    <row r="23" spans="1:16" ht="15" thickBot="1" x14ac:dyDescent="0.25">
      <c r="A23" s="3"/>
      <c r="B23" s="2"/>
      <c r="G23" s="12"/>
      <c r="K23" s="10"/>
      <c r="L23" s="50"/>
    </row>
    <row r="24" spans="1:16" x14ac:dyDescent="0.2">
      <c r="G24" s="12"/>
      <c r="K24" s="51"/>
    </row>
    <row r="25" spans="1:16" x14ac:dyDescent="0.2">
      <c r="G25" s="12"/>
    </row>
    <row r="26" spans="1:16" x14ac:dyDescent="0.2">
      <c r="G26" s="12"/>
    </row>
  </sheetData>
  <mergeCells count="11">
    <mergeCell ref="C11:C13"/>
    <mergeCell ref="C4:C5"/>
    <mergeCell ref="C6:C9"/>
    <mergeCell ref="E11:E12"/>
    <mergeCell ref="E6:E8"/>
    <mergeCell ref="A2:B2"/>
    <mergeCell ref="C2:C3"/>
    <mergeCell ref="D2:D3"/>
    <mergeCell ref="F2:Q2"/>
    <mergeCell ref="R2:R3"/>
    <mergeCell ref="E2:E3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D88E-8E96-4486-B608-6D85FB76235E}">
  <dimension ref="B1:M18"/>
  <sheetViews>
    <sheetView rightToLeft="1" workbookViewId="0">
      <selection activeCell="F21" sqref="F21"/>
    </sheetView>
  </sheetViews>
  <sheetFormatPr defaultRowHeight="24" customHeight="1" x14ac:dyDescent="0.2"/>
  <cols>
    <col min="2" max="2" width="10.25" customWidth="1"/>
    <col min="3" max="3" width="25.875" customWidth="1"/>
    <col min="4" max="4" width="22.25" bestFit="1" customWidth="1"/>
    <col min="5" max="5" width="18.125" bestFit="1" customWidth="1"/>
    <col min="6" max="6" width="22.25" bestFit="1" customWidth="1"/>
    <col min="8" max="9" width="10.25" bestFit="1" customWidth="1"/>
    <col min="11" max="11" width="12.625" customWidth="1"/>
  </cols>
  <sheetData>
    <row r="1" spans="2:13" ht="24" customHeight="1" thickBot="1" x14ac:dyDescent="0.25">
      <c r="B1" s="85" t="s">
        <v>30</v>
      </c>
      <c r="C1" s="85"/>
      <c r="D1" s="85"/>
      <c r="E1" s="85"/>
      <c r="F1" s="85"/>
    </row>
    <row r="2" spans="2:13" ht="24" customHeight="1" thickBot="1" x14ac:dyDescent="0.55000000000000004">
      <c r="B2" s="86" t="s">
        <v>16</v>
      </c>
      <c r="C2" s="87"/>
      <c r="D2" s="30">
        <v>2025</v>
      </c>
      <c r="E2" s="30">
        <v>2026</v>
      </c>
      <c r="F2" s="30">
        <v>2027</v>
      </c>
    </row>
    <row r="3" spans="2:13" ht="24" customHeight="1" thickBot="1" x14ac:dyDescent="0.3">
      <c r="B3" s="88" t="s">
        <v>1</v>
      </c>
      <c r="C3" s="25" t="s">
        <v>17</v>
      </c>
      <c r="D3" s="31">
        <v>9494600</v>
      </c>
      <c r="E3" s="31">
        <f>D3*1.2</f>
        <v>11393520</v>
      </c>
      <c r="F3" s="31">
        <f>E3*1.2</f>
        <v>13672224</v>
      </c>
    </row>
    <row r="4" spans="2:13" ht="24" customHeight="1" thickBot="1" x14ac:dyDescent="0.3">
      <c r="B4" s="89"/>
      <c r="C4" s="25" t="s">
        <v>18</v>
      </c>
      <c r="D4" s="31">
        <v>65000</v>
      </c>
      <c r="E4" s="31">
        <f t="shared" ref="E4:F14" si="0">D4*1.1</f>
        <v>71500</v>
      </c>
      <c r="F4" s="31">
        <f t="shared" si="0"/>
        <v>78650</v>
      </c>
      <c r="M4" s="24"/>
    </row>
    <row r="5" spans="2:13" ht="24" customHeight="1" thickBot="1" x14ac:dyDescent="0.3">
      <c r="B5" s="90"/>
      <c r="C5" s="25" t="s">
        <v>19</v>
      </c>
      <c r="D5" s="31">
        <v>1380000</v>
      </c>
      <c r="E5" s="31">
        <f t="shared" si="0"/>
        <v>1518000.0000000002</v>
      </c>
      <c r="F5" s="31">
        <f t="shared" si="0"/>
        <v>1669800.0000000005</v>
      </c>
    </row>
    <row r="6" spans="2:13" ht="24" customHeight="1" thickBot="1" x14ac:dyDescent="0.3">
      <c r="B6" s="91" t="s">
        <v>20</v>
      </c>
      <c r="C6" s="92"/>
      <c r="D6" s="32">
        <f>SUM(D3:D5)</f>
        <v>10939600</v>
      </c>
      <c r="E6" s="32">
        <f t="shared" si="0"/>
        <v>12033560.000000002</v>
      </c>
      <c r="F6" s="32">
        <f t="shared" si="0"/>
        <v>13236916.000000004</v>
      </c>
    </row>
    <row r="7" spans="2:13" thickBot="1" x14ac:dyDescent="0.3">
      <c r="B7" s="26"/>
      <c r="C7" s="27" t="s">
        <v>21</v>
      </c>
      <c r="D7" s="31">
        <v>100000</v>
      </c>
      <c r="E7" s="31">
        <f>D7*1.1</f>
        <v>110000.00000000001</v>
      </c>
      <c r="F7" s="31">
        <f>E7*1.1</f>
        <v>121000.00000000003</v>
      </c>
    </row>
    <row r="8" spans="2:13" ht="24" customHeight="1" thickBot="1" x14ac:dyDescent="0.3">
      <c r="B8" s="28"/>
      <c r="C8" s="27" t="s">
        <v>22</v>
      </c>
      <c r="D8" s="31">
        <v>940000</v>
      </c>
      <c r="E8" s="31">
        <f t="shared" si="0"/>
        <v>1034000.0000000001</v>
      </c>
      <c r="F8" s="31">
        <f t="shared" si="0"/>
        <v>1137400.0000000002</v>
      </c>
    </row>
    <row r="9" spans="2:13" ht="24" customHeight="1" thickBot="1" x14ac:dyDescent="0.3">
      <c r="B9" s="28"/>
      <c r="C9" s="27" t="s">
        <v>23</v>
      </c>
      <c r="D9" s="31"/>
      <c r="E9" s="31">
        <v>0</v>
      </c>
      <c r="F9" s="31">
        <f t="shared" si="0"/>
        <v>0</v>
      </c>
    </row>
    <row r="10" spans="2:13" ht="24" customHeight="1" thickBot="1" x14ac:dyDescent="0.3">
      <c r="B10" s="81" t="s">
        <v>24</v>
      </c>
      <c r="C10" s="82"/>
      <c r="D10" s="32">
        <f>SUM(D6:D9)</f>
        <v>11979600</v>
      </c>
      <c r="E10" s="32">
        <f t="shared" si="0"/>
        <v>13177560.000000002</v>
      </c>
      <c r="F10" s="32">
        <f t="shared" si="0"/>
        <v>14495316.000000004</v>
      </c>
    </row>
    <row r="11" spans="2:13" ht="24" customHeight="1" thickBot="1" x14ac:dyDescent="0.3">
      <c r="B11" s="93" t="s">
        <v>25</v>
      </c>
      <c r="C11" s="29" t="s">
        <v>39</v>
      </c>
      <c r="D11" s="31">
        <v>70000</v>
      </c>
      <c r="E11" s="31">
        <f t="shared" si="0"/>
        <v>77000</v>
      </c>
      <c r="F11" s="31">
        <f t="shared" si="0"/>
        <v>84700</v>
      </c>
    </row>
    <row r="12" spans="2:13" ht="24" customHeight="1" thickBot="1" x14ac:dyDescent="0.3">
      <c r="B12" s="94"/>
      <c r="C12" s="29" t="s">
        <v>26</v>
      </c>
      <c r="D12" s="31">
        <v>925000</v>
      </c>
      <c r="E12" s="31">
        <f>D12*1.5</f>
        <v>1387500</v>
      </c>
      <c r="F12" s="31">
        <f>E12*1.5</f>
        <v>2081250</v>
      </c>
    </row>
    <row r="13" spans="2:13" ht="24" customHeight="1" thickBot="1" x14ac:dyDescent="0.3">
      <c r="B13" s="95" t="s">
        <v>27</v>
      </c>
      <c r="C13" s="96"/>
      <c r="D13" s="31">
        <f>SUM(D11:D12)</f>
        <v>995000</v>
      </c>
      <c r="E13" s="31">
        <f t="shared" si="0"/>
        <v>1094500</v>
      </c>
      <c r="F13" s="31">
        <f t="shared" ref="F13:F14" si="1">E13*1.1</f>
        <v>1203950</v>
      </c>
      <c r="I13" s="24"/>
      <c r="K13" s="56" t="s">
        <v>40</v>
      </c>
      <c r="L13" s="59">
        <v>35000</v>
      </c>
    </row>
    <row r="14" spans="2:13" ht="24" customHeight="1" thickBot="1" x14ac:dyDescent="0.3">
      <c r="B14" s="81" t="s">
        <v>28</v>
      </c>
      <c r="C14" s="82"/>
      <c r="D14" s="33">
        <f>D10-D13</f>
        <v>10984600</v>
      </c>
      <c r="E14" s="33">
        <f t="shared" si="0"/>
        <v>12083060.000000002</v>
      </c>
      <c r="F14" s="33">
        <f t="shared" si="1"/>
        <v>13291366.000000004</v>
      </c>
      <c r="K14" s="57" t="s">
        <v>35</v>
      </c>
      <c r="L14" s="58">
        <v>700000</v>
      </c>
    </row>
    <row r="15" spans="2:13" ht="42" customHeight="1" thickBot="1" x14ac:dyDescent="0.55000000000000004">
      <c r="B15" s="83" t="s">
        <v>29</v>
      </c>
      <c r="C15" s="84"/>
      <c r="D15" s="34">
        <f>D12/D14</f>
        <v>8.4208801412887127E-2</v>
      </c>
      <c r="E15" s="34">
        <f t="shared" ref="E15:F15" si="2">E12/E14</f>
        <v>0.11483018374484608</v>
      </c>
      <c r="F15" s="34">
        <f t="shared" si="2"/>
        <v>0.15658661419751735</v>
      </c>
      <c r="K15" s="57" t="s">
        <v>36</v>
      </c>
      <c r="L15" s="58">
        <v>80000</v>
      </c>
    </row>
    <row r="16" spans="2:13" ht="24" customHeight="1" x14ac:dyDescent="0.25">
      <c r="K16" s="57" t="s">
        <v>37</v>
      </c>
      <c r="L16" s="58">
        <v>100000</v>
      </c>
    </row>
    <row r="17" spans="11:12" ht="24" customHeight="1" x14ac:dyDescent="0.25">
      <c r="K17" s="57" t="s">
        <v>38</v>
      </c>
      <c r="L17" s="58">
        <v>10000</v>
      </c>
    </row>
    <row r="18" spans="11:12" ht="24" customHeight="1" thickBot="1" x14ac:dyDescent="0.3">
      <c r="K18" s="61" t="s">
        <v>43</v>
      </c>
      <c r="L18" s="60">
        <f>SUM(L13:L17)</f>
        <v>925000</v>
      </c>
    </row>
  </sheetData>
  <mergeCells count="9">
    <mergeCell ref="B14:C14"/>
    <mergeCell ref="B15:C15"/>
    <mergeCell ref="B1:F1"/>
    <mergeCell ref="B2:C2"/>
    <mergeCell ref="B3:B5"/>
    <mergeCell ref="B6:C6"/>
    <mergeCell ref="B10:C10"/>
    <mergeCell ref="B11:B12"/>
    <mergeCell ref="B13:C13"/>
  </mergeCells>
  <pageMargins left="0.7" right="0.7" top="0.75" bottom="0.75" header="0.3" footer="0.3"/>
  <pageSetup paperSize="9" orientation="portrait" horizontalDpi="1200" verticalDpi="1200" r:id="rId1"/>
  <ignoredErrors>
    <ignoredError sqref="E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الخطة التشغيلية لتنمية المو (2)</vt:lpstr>
      <vt:lpstr>المؤشرات المالية الاستراتيجية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 الفيفي</dc:creator>
  <cp:lastModifiedBy>عبد الرحمن عقيل</cp:lastModifiedBy>
  <cp:lastPrinted>2025-06-23T08:04:39Z</cp:lastPrinted>
  <dcterms:created xsi:type="dcterms:W3CDTF">2025-02-10T19:23:48Z</dcterms:created>
  <dcterms:modified xsi:type="dcterms:W3CDTF">2025-06-23T08:04:42Z</dcterms:modified>
</cp:coreProperties>
</file>